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bak Lika\Documents\MARLIA KURIA SARI\SKRIPSI\"/>
    </mc:Choice>
  </mc:AlternateContent>
  <bookViews>
    <workbookView xWindow="0" yWindow="0" windowWidth="20490" windowHeight="7755"/>
  </bookViews>
  <sheets>
    <sheet name="35 HS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 l="1"/>
  <c r="L11" i="1" s="1"/>
  <c r="M12" i="1"/>
  <c r="M11" i="1" s="1"/>
  <c r="N11" i="1" s="1"/>
  <c r="I19" i="1"/>
  <c r="I20" i="1"/>
  <c r="H19" i="1" l="1"/>
  <c r="G19" i="1"/>
  <c r="B22" i="1" l="1"/>
  <c r="G20" i="1" l="1"/>
  <c r="F20" i="1"/>
  <c r="E20" i="1"/>
  <c r="D20" i="1"/>
  <c r="C20" i="1"/>
  <c r="C21" i="1" s="1"/>
  <c r="C22" i="1" s="1"/>
  <c r="B20" i="1"/>
  <c r="F19" i="1"/>
  <c r="F21" i="1" s="1"/>
  <c r="F22" i="1" s="1"/>
  <c r="E19" i="1"/>
  <c r="D19" i="1"/>
  <c r="C19" i="1"/>
  <c r="B19" i="1"/>
  <c r="E15" i="1"/>
  <c r="D15" i="1"/>
  <c r="C15" i="1"/>
  <c r="F14" i="1"/>
  <c r="F13" i="1"/>
  <c r="F12" i="1"/>
  <c r="F11" i="1"/>
  <c r="F10" i="1"/>
  <c r="L9" i="1"/>
  <c r="F9" i="1"/>
  <c r="L8" i="1"/>
  <c r="L10" i="1" s="1"/>
  <c r="F8" i="1"/>
  <c r="L7" i="1"/>
  <c r="F7" i="1"/>
  <c r="F6" i="1"/>
  <c r="F5" i="1"/>
  <c r="F4" i="1"/>
  <c r="F3" i="1"/>
  <c r="G21" i="1" l="1"/>
  <c r="G22" i="1" s="1"/>
  <c r="E21" i="1"/>
  <c r="E22" i="1" s="1"/>
  <c r="D21" i="1"/>
  <c r="D22" i="1" s="1"/>
  <c r="H20" i="1"/>
  <c r="B21" i="1"/>
  <c r="F15" i="1"/>
  <c r="I4" i="1" s="1"/>
  <c r="R7" i="1"/>
  <c r="H21" i="1"/>
  <c r="Q8" i="1"/>
  <c r="M6" i="1" l="1"/>
  <c r="N6" i="1" s="1"/>
  <c r="M8" i="1"/>
  <c r="N8" i="1" s="1"/>
  <c r="M7" i="1"/>
  <c r="N7" i="1" s="1"/>
  <c r="Q6" i="1"/>
  <c r="R6" i="1"/>
  <c r="R8" i="1"/>
  <c r="Q9" i="1"/>
  <c r="M9" i="1"/>
  <c r="N9" i="1" s="1"/>
  <c r="R10" i="1"/>
  <c r="Q7" i="1"/>
  <c r="R9" i="1"/>
  <c r="Q10" i="1"/>
  <c r="M10" i="1" l="1"/>
  <c r="N10" i="1" s="1"/>
  <c r="O6" i="1" l="1"/>
  <c r="O7" i="1"/>
  <c r="O10" i="1"/>
  <c r="O9" i="1"/>
  <c r="P9" i="1" s="1"/>
  <c r="O8" i="1"/>
</calcChain>
</file>

<file path=xl/sharedStrings.xml><?xml version="1.0" encoding="utf-8"?>
<sst xmlns="http://schemas.openxmlformats.org/spreadsheetml/2006/main" count="51" uniqueCount="43">
  <si>
    <t xml:space="preserve">PERLAKUAN </t>
  </si>
  <si>
    <t>ULANGAN</t>
  </si>
  <si>
    <t>TOTAL</t>
  </si>
  <si>
    <t>D</t>
  </si>
  <si>
    <t>Z</t>
  </si>
  <si>
    <t>D1Z0</t>
  </si>
  <si>
    <t>r</t>
  </si>
  <si>
    <t>D2Z0</t>
  </si>
  <si>
    <t>FK</t>
  </si>
  <si>
    <t>D3Z0</t>
  </si>
  <si>
    <t>SK</t>
  </si>
  <si>
    <t>db</t>
  </si>
  <si>
    <t>JK</t>
  </si>
  <si>
    <t>KT</t>
  </si>
  <si>
    <t>Fhitung</t>
  </si>
  <si>
    <t>F 5%</t>
  </si>
  <si>
    <t>F 1%</t>
  </si>
  <si>
    <t>D4Z0</t>
  </si>
  <si>
    <t>Kelompok</t>
  </si>
  <si>
    <t>tn</t>
  </si>
  <si>
    <t>D5Z0</t>
  </si>
  <si>
    <t>Perlakuan</t>
  </si>
  <si>
    <t>D6Z0</t>
  </si>
  <si>
    <t>D1Z1</t>
  </si>
  <si>
    <t>D2Z1</t>
  </si>
  <si>
    <t>DZ</t>
  </si>
  <si>
    <t>D3Z1</t>
  </si>
  <si>
    <t>Galat</t>
  </si>
  <si>
    <t>D4Z1</t>
  </si>
  <si>
    <t>Total</t>
  </si>
  <si>
    <t>D5Z1</t>
  </si>
  <si>
    <t>D6Z1</t>
  </si>
  <si>
    <t>T0TAL</t>
  </si>
  <si>
    <t>D1</t>
  </si>
  <si>
    <t>D2</t>
  </si>
  <si>
    <t>D3</t>
  </si>
  <si>
    <t>D4</t>
  </si>
  <si>
    <t>D5</t>
  </si>
  <si>
    <t>D6</t>
  </si>
  <si>
    <t>Z0</t>
  </si>
  <si>
    <t>Z1</t>
  </si>
  <si>
    <t>rata-rata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</si>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</sst>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2" xfId="0" applyBorder="1" applyAlignment="1">
      <alignment horizontal="center"/>
    </xf>
    <xf numFmtId="0" fontId="1" fillId="0" borderId="0" xfId="0" applyFont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2" borderId="0" xfId="0" applyFont="1" applyFill="1"/>
    <xf numFmtId="0" fontId="2" fillId="0" borderId="6" xfId="0" applyFont="1" applyBorder="1" applyAlignment="1">
      <alignment horizontal="center"/>
    </xf>
    <xf numFmtId="0" fontId="2" fillId="0" borderId="0" xfId="0" applyFont="1"/>
    <xf numFmtId="1" fontId="2" fillId="0" borderId="0" xfId="0" applyNumberFormat="1" applyFont="1"/>
    <xf numFmtId="164" fontId="2" fillId="0" borderId="0" xfId="0" applyNumberFormat="1" applyFont="1"/>
    <xf numFmtId="0" fontId="2" fillId="0" borderId="6" xfId="0" applyFont="1" applyBorder="1"/>
    <xf numFmtId="1" fontId="2" fillId="0" borderId="6" xfId="0" applyNumberFormat="1" applyFont="1" applyBorder="1"/>
    <xf numFmtId="164" fontId="2" fillId="0" borderId="6" xfId="0" applyNumberFormat="1" applyFont="1" applyBorder="1"/>
    <xf numFmtId="0" fontId="0" fillId="2" borderId="5" xfId="0" applyFill="1" applyBorder="1" applyAlignment="1">
      <alignment horizontal="center"/>
    </xf>
    <xf numFmtId="0" fontId="0" fillId="0" borderId="7" xfId="0" applyBorder="1"/>
    <xf numFmtId="0" fontId="0" fillId="0" borderId="7" xfId="0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2" fontId="0" fillId="0" borderId="0" xfId="0" applyNumberFormat="1"/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workbookViewId="0">
      <selection activeCell="Q14" sqref="Q14"/>
    </sheetView>
  </sheetViews>
  <sheetFormatPr defaultRowHeight="15" x14ac:dyDescent="0.25"/>
  <cols>
    <col min="13" max="13" width="10.140625" customWidth="1"/>
  </cols>
  <sheetData>
    <row r="1" spans="1:18" ht="15.75" thickBot="1" x14ac:dyDescent="0.3">
      <c r="A1" s="21" t="s">
        <v>0</v>
      </c>
      <c r="B1" s="22"/>
      <c r="C1" s="23" t="s">
        <v>1</v>
      </c>
      <c r="D1" s="23"/>
      <c r="E1" s="23"/>
      <c r="F1" s="24" t="s">
        <v>2</v>
      </c>
      <c r="H1" t="s">
        <v>3</v>
      </c>
      <c r="I1">
        <v>6</v>
      </c>
    </row>
    <row r="2" spans="1:18" ht="16.5" thickBot="1" x14ac:dyDescent="0.3">
      <c r="A2" s="21"/>
      <c r="B2" s="22"/>
      <c r="C2" s="1">
        <v>1</v>
      </c>
      <c r="D2" s="1">
        <v>2</v>
      </c>
      <c r="E2" s="1">
        <v>3</v>
      </c>
      <c r="F2" s="24"/>
      <c r="H2" s="2" t="s">
        <v>4</v>
      </c>
      <c r="I2" s="2">
        <v>2</v>
      </c>
    </row>
    <row r="3" spans="1:18" ht="15.75" x14ac:dyDescent="0.25">
      <c r="A3" s="25" t="s">
        <v>5</v>
      </c>
      <c r="B3" s="25"/>
      <c r="C3" s="3">
        <v>5</v>
      </c>
      <c r="D3" s="3">
        <v>3</v>
      </c>
      <c r="E3" s="3">
        <v>5.8</v>
      </c>
      <c r="F3" s="3">
        <f>SUM(C3:E3)</f>
        <v>13.8</v>
      </c>
      <c r="H3" s="2" t="s">
        <v>6</v>
      </c>
      <c r="I3" s="2">
        <v>3</v>
      </c>
    </row>
    <row r="4" spans="1:18" ht="15.75" x14ac:dyDescent="0.25">
      <c r="A4" s="20" t="s">
        <v>7</v>
      </c>
      <c r="B4" s="20"/>
      <c r="C4" s="4">
        <v>4.9000000000000004</v>
      </c>
      <c r="D4" s="4">
        <v>5.9</v>
      </c>
      <c r="E4" s="4">
        <v>3.9</v>
      </c>
      <c r="F4" s="4">
        <f t="shared" ref="F4:F14" si="0">SUM(C4:E4)</f>
        <v>14.700000000000001</v>
      </c>
      <c r="H4" s="2" t="s">
        <v>8</v>
      </c>
      <c r="I4" s="5">
        <f>F15^2/36</f>
        <v>1078.0277777777778</v>
      </c>
    </row>
    <row r="5" spans="1:18" ht="15.75" x14ac:dyDescent="0.25">
      <c r="A5" s="20" t="s">
        <v>9</v>
      </c>
      <c r="B5" s="20"/>
      <c r="C5" s="4">
        <v>6.2</v>
      </c>
      <c r="D5" s="4">
        <v>4.5</v>
      </c>
      <c r="E5" s="4">
        <v>4.2</v>
      </c>
      <c r="F5" s="4">
        <f t="shared" si="0"/>
        <v>14.899999999999999</v>
      </c>
      <c r="K5" s="6" t="s">
        <v>10</v>
      </c>
      <c r="L5" s="6" t="s">
        <v>11</v>
      </c>
      <c r="M5" s="6" t="s">
        <v>12</v>
      </c>
      <c r="N5" s="6" t="s">
        <v>13</v>
      </c>
      <c r="O5" s="6" t="s">
        <v>14</v>
      </c>
      <c r="P5" s="6"/>
      <c r="Q5" s="6" t="s">
        <v>15</v>
      </c>
      <c r="R5" s="6" t="s">
        <v>16</v>
      </c>
    </row>
    <row r="6" spans="1:18" ht="15.75" x14ac:dyDescent="0.25">
      <c r="A6" s="20" t="s">
        <v>17</v>
      </c>
      <c r="B6" s="20"/>
      <c r="C6" s="4">
        <v>4.9000000000000004</v>
      </c>
      <c r="D6" s="4">
        <v>5.8</v>
      </c>
      <c r="E6" s="4">
        <v>4.4000000000000004</v>
      </c>
      <c r="F6" s="4">
        <f t="shared" si="0"/>
        <v>15.1</v>
      </c>
      <c r="K6" s="7" t="s">
        <v>18</v>
      </c>
      <c r="L6" s="8">
        <v>2</v>
      </c>
      <c r="M6" s="9">
        <f>SUMSQ(C15:E15)/12-I4</f>
        <v>0.43555555555553838</v>
      </c>
      <c r="N6" s="9">
        <f>M6/L6</f>
        <v>0.21777777777776919</v>
      </c>
      <c r="O6" s="9">
        <f>N6/N11</f>
        <v>0.11629537731268787</v>
      </c>
      <c r="P6" s="7" t="s">
        <v>19</v>
      </c>
      <c r="Q6" s="9">
        <f>FINV(0.05,L6,L11)</f>
        <v>3.4433567793667246</v>
      </c>
      <c r="R6" s="9">
        <f>FINV(0.01,L6,L11)</f>
        <v>5.7190219124822725</v>
      </c>
    </row>
    <row r="7" spans="1:18" ht="15.75" x14ac:dyDescent="0.25">
      <c r="A7" s="20" t="s">
        <v>20</v>
      </c>
      <c r="B7" s="20"/>
      <c r="C7" s="4">
        <v>5.9</v>
      </c>
      <c r="D7" s="4">
        <v>3.9</v>
      </c>
      <c r="E7" s="4">
        <v>5.6</v>
      </c>
      <c r="F7" s="4">
        <f t="shared" si="0"/>
        <v>15.4</v>
      </c>
      <c r="K7" s="7" t="s">
        <v>21</v>
      </c>
      <c r="L7" s="8">
        <f>6*2-1</f>
        <v>11</v>
      </c>
      <c r="M7" s="9">
        <f>SUMSQ(F3:F14)/3-I4</f>
        <v>13.978888888888832</v>
      </c>
      <c r="N7" s="9">
        <f>M7/L7</f>
        <v>1.2708080808080757</v>
      </c>
      <c r="O7" s="9">
        <f>N7/N11</f>
        <v>0.67862344247262429</v>
      </c>
      <c r="P7" s="7" t="s">
        <v>19</v>
      </c>
      <c r="Q7" s="9">
        <f>FINV(0.05,L7,L11)</f>
        <v>2.2585183566229916</v>
      </c>
      <c r="R7" s="9">
        <f>FINV(0.01,L7,L11)</f>
        <v>3.1837421959607717</v>
      </c>
    </row>
    <row r="8" spans="1:18" ht="15.75" x14ac:dyDescent="0.25">
      <c r="A8" s="20" t="s">
        <v>22</v>
      </c>
      <c r="B8" s="20"/>
      <c r="C8" s="4">
        <v>3.7</v>
      </c>
      <c r="D8" s="4">
        <v>5.8</v>
      </c>
      <c r="E8" s="4">
        <v>6.8</v>
      </c>
      <c r="F8" s="4">
        <f t="shared" si="0"/>
        <v>16.3</v>
      </c>
      <c r="K8" s="7" t="s">
        <v>3</v>
      </c>
      <c r="L8" s="8">
        <f>6-1</f>
        <v>5</v>
      </c>
      <c r="M8" s="9">
        <f>SUMSQ(B21:G21)/6-I4</f>
        <v>5.3288888888889687</v>
      </c>
      <c r="N8" s="9">
        <f>M8/L8</f>
        <v>1.0657777777777937</v>
      </c>
      <c r="O8" s="9">
        <f>N8/N11</f>
        <v>0.56913533631804214</v>
      </c>
      <c r="P8" s="7" t="s">
        <v>19</v>
      </c>
      <c r="Q8" s="9">
        <f>FINV(0.05,L8,L11)</f>
        <v>2.6612739171180357</v>
      </c>
      <c r="R8" s="9">
        <f>FINV(0.01,L8,L11)</f>
        <v>3.9879632231269468</v>
      </c>
    </row>
    <row r="9" spans="1:18" ht="15.75" x14ac:dyDescent="0.25">
      <c r="A9" s="20" t="s">
        <v>23</v>
      </c>
      <c r="B9" s="20"/>
      <c r="C9" s="4">
        <v>4.2</v>
      </c>
      <c r="D9" s="4">
        <v>5.0999999999999996</v>
      </c>
      <c r="E9" s="4">
        <v>7.1</v>
      </c>
      <c r="F9" s="4">
        <f t="shared" si="0"/>
        <v>16.399999999999999</v>
      </c>
      <c r="K9" s="7" t="s">
        <v>4</v>
      </c>
      <c r="L9" s="8">
        <f>2-1</f>
        <v>1</v>
      </c>
      <c r="M9" s="9">
        <f>SUMSQ(H19:H20)/18-I4</f>
        <v>7.6544444444443798</v>
      </c>
      <c r="N9" s="9">
        <f>M9/L9</f>
        <v>7.6544444444443798</v>
      </c>
      <c r="O9" s="9">
        <f>N9/N11</f>
        <v>4.0875451750363849</v>
      </c>
      <c r="P9" s="7" t="str">
        <f>IF(O9&lt;Q9,"tn",IF(O9&lt;R9,"*","**"))</f>
        <v>tn</v>
      </c>
      <c r="Q9" s="9">
        <f>FINV(0.05,L9,L11)</f>
        <v>4.3009495017776587</v>
      </c>
      <c r="R9" s="9">
        <f>FINV(0.01,L9,L11)</f>
        <v>7.9453857291700425</v>
      </c>
    </row>
    <row r="10" spans="1:18" ht="15.75" x14ac:dyDescent="0.25">
      <c r="A10" s="20" t="s">
        <v>24</v>
      </c>
      <c r="B10" s="20"/>
      <c r="C10" s="4">
        <v>6.2</v>
      </c>
      <c r="D10" s="4">
        <v>4</v>
      </c>
      <c r="E10" s="4">
        <v>5.8</v>
      </c>
      <c r="F10" s="4">
        <f t="shared" si="0"/>
        <v>16</v>
      </c>
      <c r="K10" s="7" t="s">
        <v>25</v>
      </c>
      <c r="L10" s="8">
        <f>L8*L9</f>
        <v>5</v>
      </c>
      <c r="M10" s="9">
        <f>M7-M8-M9</f>
        <v>0.99555555555548381</v>
      </c>
      <c r="N10" s="9">
        <f t="shared" ref="N10:N11" si="1">M10/L10</f>
        <v>0.19911111111109675</v>
      </c>
      <c r="O10" s="9">
        <f>N10/N11</f>
        <v>0.106327202114454</v>
      </c>
      <c r="P10" s="7" t="s">
        <v>19</v>
      </c>
      <c r="Q10" s="9">
        <f>FINV(0.05,L10,L11)</f>
        <v>2.6612739171180357</v>
      </c>
      <c r="R10" s="9">
        <f>FINV(0.01,L10,L11)</f>
        <v>3.9879632231269468</v>
      </c>
    </row>
    <row r="11" spans="1:18" ht="15.75" x14ac:dyDescent="0.25">
      <c r="A11" s="20" t="s">
        <v>26</v>
      </c>
      <c r="B11" s="20"/>
      <c r="C11" s="4">
        <v>5.7</v>
      </c>
      <c r="D11" s="4">
        <v>5.8</v>
      </c>
      <c r="E11" s="4">
        <v>6</v>
      </c>
      <c r="F11" s="4">
        <f t="shared" si="0"/>
        <v>17.5</v>
      </c>
      <c r="K11" s="7" t="s">
        <v>27</v>
      </c>
      <c r="L11" s="8">
        <f>L12-L6-L7</f>
        <v>22</v>
      </c>
      <c r="M11" s="9">
        <f>M12-M6-M7</f>
        <v>41.197777777777674</v>
      </c>
      <c r="N11" s="9">
        <f t="shared" si="1"/>
        <v>1.872626262626258</v>
      </c>
      <c r="O11" s="9"/>
      <c r="P11" s="7"/>
      <c r="Q11" s="7"/>
      <c r="R11" s="7"/>
    </row>
    <row r="12" spans="1:18" ht="15.75" x14ac:dyDescent="0.25">
      <c r="A12" s="20" t="s">
        <v>28</v>
      </c>
      <c r="B12" s="20"/>
      <c r="C12" s="4">
        <v>7.9</v>
      </c>
      <c r="D12" s="4">
        <v>4</v>
      </c>
      <c r="E12" s="4">
        <v>6</v>
      </c>
      <c r="F12" s="4">
        <f t="shared" si="0"/>
        <v>17.899999999999999</v>
      </c>
      <c r="K12" s="10" t="s">
        <v>29</v>
      </c>
      <c r="L12" s="11">
        <f>6*2*3-1</f>
        <v>35</v>
      </c>
      <c r="M12" s="12">
        <f>SUMSQ(C3:E14)-I4</f>
        <v>55.612222222222044</v>
      </c>
      <c r="N12" s="10"/>
      <c r="O12" s="10"/>
      <c r="P12" s="10"/>
      <c r="Q12" s="10"/>
      <c r="R12" s="10"/>
    </row>
    <row r="13" spans="1:18" x14ac:dyDescent="0.25">
      <c r="A13" s="20" t="s">
        <v>30</v>
      </c>
      <c r="B13" s="20"/>
      <c r="C13" s="4">
        <v>6</v>
      </c>
      <c r="D13" s="4">
        <v>8</v>
      </c>
      <c r="E13" s="4">
        <v>4</v>
      </c>
      <c r="F13" s="4">
        <f t="shared" si="0"/>
        <v>18</v>
      </c>
    </row>
    <row r="14" spans="1:18" x14ac:dyDescent="0.25">
      <c r="A14" s="20" t="s">
        <v>31</v>
      </c>
      <c r="B14" s="20"/>
      <c r="C14" s="4">
        <v>6</v>
      </c>
      <c r="D14" s="4">
        <v>8</v>
      </c>
      <c r="E14" s="4">
        <v>7</v>
      </c>
      <c r="F14" s="4">
        <f t="shared" si="0"/>
        <v>21</v>
      </c>
    </row>
    <row r="15" spans="1:18" x14ac:dyDescent="0.25">
      <c r="A15" s="20" t="s">
        <v>32</v>
      </c>
      <c r="B15" s="20"/>
      <c r="C15" s="4">
        <f>SUM(C3:C14)</f>
        <v>66.599999999999994</v>
      </c>
      <c r="D15" s="4">
        <f t="shared" ref="D15:E15" si="2">SUM(D3:D14)</f>
        <v>63.8</v>
      </c>
      <c r="E15" s="4">
        <f t="shared" si="2"/>
        <v>66.599999999999994</v>
      </c>
      <c r="F15" s="13">
        <f>SUM(F3:F14)</f>
        <v>197</v>
      </c>
    </row>
    <row r="16" spans="1:18" x14ac:dyDescent="0.25">
      <c r="P16" t="s">
        <v>42</v>
      </c>
    </row>
    <row r="17" spans="1:14" ht="15.75" thickBot="1" x14ac:dyDescent="0.3">
      <c r="N17" s="19"/>
    </row>
    <row r="18" spans="1:14" ht="15.75" thickBot="1" x14ac:dyDescent="0.3">
      <c r="A18" s="14"/>
      <c r="B18" s="15" t="s">
        <v>33</v>
      </c>
      <c r="C18" s="15" t="s">
        <v>34</v>
      </c>
      <c r="D18" s="15" t="s">
        <v>35</v>
      </c>
      <c r="E18" s="15" t="s">
        <v>36</v>
      </c>
      <c r="F18" s="15" t="s">
        <v>37</v>
      </c>
      <c r="G18" s="15" t="s">
        <v>38</v>
      </c>
      <c r="H18" s="15" t="s">
        <v>2</v>
      </c>
      <c r="I18" s="17" t="s">
        <v>41</v>
      </c>
      <c r="N18" s="19"/>
    </row>
    <row r="19" spans="1:14" ht="15.75" thickBot="1" x14ac:dyDescent="0.3">
      <c r="A19" s="15" t="s">
        <v>39</v>
      </c>
      <c r="B19" s="15">
        <f>SUM(C3:E3)</f>
        <v>13.8</v>
      </c>
      <c r="C19" s="15">
        <f>SUM(C4:E4)</f>
        <v>14.700000000000001</v>
      </c>
      <c r="D19" s="15">
        <f>SUM(C5:E5)</f>
        <v>14.899999999999999</v>
      </c>
      <c r="E19" s="15">
        <f>SUM(C6:E6)</f>
        <v>15.1</v>
      </c>
      <c r="F19" s="15">
        <f>SUM(C7:E7)</f>
        <v>15.4</v>
      </c>
      <c r="G19" s="15">
        <f>SUM(C8:E8)</f>
        <v>16.3</v>
      </c>
      <c r="H19" s="15">
        <f>SUM(B19:G19)</f>
        <v>90.2</v>
      </c>
      <c r="I19" s="19">
        <f>H19/18</f>
        <v>5.0111111111111111</v>
      </c>
      <c r="N19" s="19"/>
    </row>
    <row r="20" spans="1:14" ht="15.75" thickBot="1" x14ac:dyDescent="0.3">
      <c r="A20" s="15" t="s">
        <v>40</v>
      </c>
      <c r="B20" s="15">
        <f>SUM(C9:E9)</f>
        <v>16.399999999999999</v>
      </c>
      <c r="C20" s="15">
        <f>SUM(C10:E10)</f>
        <v>16</v>
      </c>
      <c r="D20" s="15">
        <f>SUM(C11:E11)</f>
        <v>17.5</v>
      </c>
      <c r="E20" s="15">
        <f>SUM(C12:E12)</f>
        <v>17.899999999999999</v>
      </c>
      <c r="F20" s="15">
        <f>SUM(C13:E13)</f>
        <v>18</v>
      </c>
      <c r="G20" s="15">
        <f>SUM(C14:E14)</f>
        <v>21</v>
      </c>
      <c r="H20" s="15">
        <f>SUM(B20:G20)</f>
        <v>106.8</v>
      </c>
      <c r="I20" s="19">
        <f>H20/18</f>
        <v>5.9333333333333336</v>
      </c>
    </row>
    <row r="21" spans="1:14" ht="15.75" thickBot="1" x14ac:dyDescent="0.3">
      <c r="A21" s="15" t="s">
        <v>2</v>
      </c>
      <c r="B21" s="15">
        <f>SUM(B19:B20)</f>
        <v>30.2</v>
      </c>
      <c r="C21" s="15">
        <f t="shared" ref="C21:G21" si="3">SUM(C19:C20)</f>
        <v>30.700000000000003</v>
      </c>
      <c r="D21" s="15">
        <f t="shared" si="3"/>
        <v>32.4</v>
      </c>
      <c r="E21" s="15">
        <f t="shared" si="3"/>
        <v>33</v>
      </c>
      <c r="F21" s="15">
        <f t="shared" si="3"/>
        <v>33.4</v>
      </c>
      <c r="G21" s="15">
        <f t="shared" si="3"/>
        <v>37.299999999999997</v>
      </c>
      <c r="H21" s="16">
        <f>SUM(H19:H20)</f>
        <v>197</v>
      </c>
    </row>
    <row r="22" spans="1:14" x14ac:dyDescent="0.25">
      <c r="A22" s="18" t="s">
        <v>41</v>
      </c>
      <c r="B22" s="19">
        <f>B21/6</f>
        <v>5.0333333333333332</v>
      </c>
      <c r="C22" s="19">
        <f t="shared" ref="C22:G22" si="4">C21/6</f>
        <v>5.1166666666666671</v>
      </c>
      <c r="D22" s="19">
        <f t="shared" si="4"/>
        <v>5.3999999999999995</v>
      </c>
      <c r="E22" s="19">
        <f t="shared" si="4"/>
        <v>5.5</v>
      </c>
      <c r="F22" s="19">
        <f t="shared" si="4"/>
        <v>5.5666666666666664</v>
      </c>
      <c r="G22" s="19">
        <f t="shared" si="4"/>
        <v>6.2166666666666659</v>
      </c>
    </row>
  </sheetData>
  <mergeCells count="16">
    <mergeCell ref="A12:B12"/>
    <mergeCell ref="A13:B13"/>
    <mergeCell ref="A14:B14"/>
    <mergeCell ref="A15:B15"/>
    <mergeCell ref="A6:B6"/>
    <mergeCell ref="A7:B7"/>
    <mergeCell ref="A8:B8"/>
    <mergeCell ref="A9:B9"/>
    <mergeCell ref="A10:B10"/>
    <mergeCell ref="A11:B11"/>
    <mergeCell ref="A5:B5"/>
    <mergeCell ref="A1:B2"/>
    <mergeCell ref="C1:E1"/>
    <mergeCell ref="F1:F2"/>
    <mergeCell ref="A3:B3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35 HST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Mbak Lika</dc:creator>
  <cp:lastModifiedBy>Mbak Lika</cp:lastModifiedBy>
  <dcterms:created xsi:type="dcterms:W3CDTF">2022-12-30T13:31:07Z</dcterms:created>
  <dcterms:modified xsi:type="dcterms:W3CDTF">2023-01-24T04:00:58Z</dcterms:modified>
</cp:coreProperties>
</file>